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36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W22" i="1" l="1"/>
  <c r="T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U22" i="1"/>
  <c r="B22" i="1"/>
  <c r="AF19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3" i="1"/>
  <c r="AC3" i="1" l="1"/>
  <c r="AC4" i="1"/>
  <c r="AC5" i="1"/>
  <c r="AC6" i="1"/>
  <c r="AJ6" i="1" s="1"/>
  <c r="AC7" i="1"/>
  <c r="AC8" i="1"/>
  <c r="AC9" i="1"/>
  <c r="AC10" i="1"/>
  <c r="AC11" i="1"/>
  <c r="AC12" i="1"/>
  <c r="AC13" i="1"/>
  <c r="AC14" i="1"/>
  <c r="AC15" i="1"/>
  <c r="AC16" i="1"/>
  <c r="AC17" i="1"/>
  <c r="AC18" i="1"/>
  <c r="AK12" i="1" l="1"/>
  <c r="AO12" i="1"/>
  <c r="AS12" i="1"/>
  <c r="AW12" i="1"/>
  <c r="BA12" i="1"/>
  <c r="AM12" i="1"/>
  <c r="AU12" i="1"/>
  <c r="BC12" i="1"/>
  <c r="AL12" i="1"/>
  <c r="AP12" i="1"/>
  <c r="AX12" i="1"/>
  <c r="AJ12" i="1"/>
  <c r="AN12" i="1"/>
  <c r="AR12" i="1"/>
  <c r="AV12" i="1"/>
  <c r="AZ12" i="1"/>
  <c r="AQ12" i="1"/>
  <c r="AY12" i="1"/>
  <c r="AT12" i="1"/>
  <c r="BB12" i="1"/>
  <c r="AL9" i="1"/>
  <c r="AP9" i="1"/>
  <c r="AT9" i="1"/>
  <c r="AX9" i="1"/>
  <c r="BB9" i="1"/>
  <c r="AJ9" i="1"/>
  <c r="AR9" i="1"/>
  <c r="AZ9" i="1"/>
  <c r="AQ9" i="1"/>
  <c r="AY9" i="1"/>
  <c r="BC9" i="1"/>
  <c r="AK9" i="1"/>
  <c r="AO9" i="1"/>
  <c r="AS9" i="1"/>
  <c r="AW9" i="1"/>
  <c r="BA9" i="1"/>
  <c r="AN9" i="1"/>
  <c r="AV9" i="1"/>
  <c r="AM9" i="1"/>
  <c r="AU9" i="1"/>
  <c r="AM6" i="1"/>
  <c r="AQ6" i="1"/>
  <c r="AU6" i="1"/>
  <c r="AY6" i="1"/>
  <c r="BC6" i="1"/>
  <c r="AO6" i="1"/>
  <c r="AW6" i="1"/>
  <c r="AN6" i="1"/>
  <c r="AV6" i="1"/>
  <c r="AL6" i="1"/>
  <c r="AP6" i="1"/>
  <c r="AT6" i="1"/>
  <c r="AX6" i="1"/>
  <c r="BB6" i="1"/>
  <c r="AK6" i="1"/>
  <c r="AS6" i="1"/>
  <c r="BA6" i="1"/>
  <c r="AR6" i="1"/>
  <c r="AZ6" i="1"/>
  <c r="AE19" i="1"/>
  <c r="AJ3" i="1"/>
  <c r="AK16" i="1"/>
  <c r="AO16" i="1"/>
  <c r="AS16" i="1"/>
  <c r="AW16" i="1"/>
  <c r="BA16" i="1"/>
  <c r="AM16" i="1"/>
  <c r="AU16" i="1"/>
  <c r="BC16" i="1"/>
  <c r="AT16" i="1"/>
  <c r="BB16" i="1"/>
  <c r="AJ16" i="1"/>
  <c r="AN16" i="1"/>
  <c r="AR16" i="1"/>
  <c r="AV16" i="1"/>
  <c r="AZ16" i="1"/>
  <c r="AQ16" i="1"/>
  <c r="AY16" i="1"/>
  <c r="AL16" i="1"/>
  <c r="AP16" i="1"/>
  <c r="AX16" i="1"/>
  <c r="AL13" i="1"/>
  <c r="AP13" i="1"/>
  <c r="AT13" i="1"/>
  <c r="AX13" i="1"/>
  <c r="BB13" i="1"/>
  <c r="AN13" i="1"/>
  <c r="AV13" i="1"/>
  <c r="AQ13" i="1"/>
  <c r="AY13" i="1"/>
  <c r="AK13" i="1"/>
  <c r="AO13" i="1"/>
  <c r="AS13" i="1"/>
  <c r="AW13" i="1"/>
  <c r="BA13" i="1"/>
  <c r="AJ13" i="1"/>
  <c r="AR13" i="1"/>
  <c r="AZ13" i="1"/>
  <c r="AM13" i="1"/>
  <c r="AU13" i="1"/>
  <c r="BC13" i="1"/>
  <c r="AM10" i="1"/>
  <c r="AQ10" i="1"/>
  <c r="AU10" i="1"/>
  <c r="AY10" i="1"/>
  <c r="BC10" i="1"/>
  <c r="AK10" i="1"/>
  <c r="AS10" i="1"/>
  <c r="BA10" i="1"/>
  <c r="AN10" i="1"/>
  <c r="AV10" i="1"/>
  <c r="AL10" i="1"/>
  <c r="AP10" i="1"/>
  <c r="AT10" i="1"/>
  <c r="AX10" i="1"/>
  <c r="BB10" i="1"/>
  <c r="AO10" i="1"/>
  <c r="AW10" i="1"/>
  <c r="AJ10" i="1"/>
  <c r="AR10" i="1"/>
  <c r="AZ10" i="1"/>
  <c r="AJ7" i="1"/>
  <c r="AN7" i="1"/>
  <c r="AR7" i="1"/>
  <c r="AV7" i="1"/>
  <c r="AZ7" i="1"/>
  <c r="AP7" i="1"/>
  <c r="AX7" i="1"/>
  <c r="AS7" i="1"/>
  <c r="BA7" i="1"/>
  <c r="AM7" i="1"/>
  <c r="AQ7" i="1"/>
  <c r="AU7" i="1"/>
  <c r="AY7" i="1"/>
  <c r="BC7" i="1"/>
  <c r="AL7" i="1"/>
  <c r="AT7" i="1"/>
  <c r="BB7" i="1"/>
  <c r="AK7" i="1"/>
  <c r="AO7" i="1"/>
  <c r="AW7" i="1"/>
  <c r="AL17" i="1"/>
  <c r="AP17" i="1"/>
  <c r="AT17" i="1"/>
  <c r="AX17" i="1"/>
  <c r="BB17" i="1"/>
  <c r="AN17" i="1"/>
  <c r="AV17" i="1"/>
  <c r="AM17" i="1"/>
  <c r="AU17" i="1"/>
  <c r="BC17" i="1"/>
  <c r="AK17" i="1"/>
  <c r="AO17" i="1"/>
  <c r="AS17" i="1"/>
  <c r="AW17" i="1"/>
  <c r="BA17" i="1"/>
  <c r="AJ17" i="1"/>
  <c r="AR17" i="1"/>
  <c r="AZ17" i="1"/>
  <c r="AQ17" i="1"/>
  <c r="AY17" i="1"/>
  <c r="AM14" i="1"/>
  <c r="AQ14" i="1"/>
  <c r="AU14" i="1"/>
  <c r="AY14" i="1"/>
  <c r="BC14" i="1"/>
  <c r="AS14" i="1"/>
  <c r="BA14" i="1"/>
  <c r="AJ14" i="1"/>
  <c r="AR14" i="1"/>
  <c r="AZ14" i="1"/>
  <c r="AL14" i="1"/>
  <c r="AP14" i="1"/>
  <c r="AT14" i="1"/>
  <c r="AX14" i="1"/>
  <c r="BB14" i="1"/>
  <c r="AK14" i="1"/>
  <c r="AO14" i="1"/>
  <c r="AW14" i="1"/>
  <c r="AN14" i="1"/>
  <c r="AV14" i="1"/>
  <c r="AJ11" i="1"/>
  <c r="AN11" i="1"/>
  <c r="AR11" i="1"/>
  <c r="AV11" i="1"/>
  <c r="AZ11" i="1"/>
  <c r="AL11" i="1"/>
  <c r="AT11" i="1"/>
  <c r="BB11" i="1"/>
  <c r="AS11" i="1"/>
  <c r="BA11" i="1"/>
  <c r="AM11" i="1"/>
  <c r="AQ11" i="1"/>
  <c r="AU11" i="1"/>
  <c r="AY11" i="1"/>
  <c r="BC11" i="1"/>
  <c r="AP11" i="1"/>
  <c r="AX11" i="1"/>
  <c r="AK11" i="1"/>
  <c r="AO11" i="1"/>
  <c r="AW11" i="1"/>
  <c r="AK4" i="1"/>
  <c r="AO4" i="1"/>
  <c r="AS4" i="1"/>
  <c r="AW4" i="1"/>
  <c r="BA4" i="1"/>
  <c r="AM4" i="1"/>
  <c r="AU4" i="1"/>
  <c r="BC4" i="1"/>
  <c r="AT4" i="1"/>
  <c r="BB4" i="1"/>
  <c r="AJ4" i="1"/>
  <c r="AN4" i="1"/>
  <c r="AR4" i="1"/>
  <c r="AV4" i="1"/>
  <c r="AZ4" i="1"/>
  <c r="AQ4" i="1"/>
  <c r="AY4" i="1"/>
  <c r="AL4" i="1"/>
  <c r="AP4" i="1"/>
  <c r="AX4" i="1"/>
  <c r="AM18" i="1"/>
  <c r="AQ18" i="1"/>
  <c r="AU18" i="1"/>
  <c r="AY18" i="1"/>
  <c r="BC18" i="1"/>
  <c r="AT18" i="1"/>
  <c r="BB18" i="1"/>
  <c r="AS18" i="1"/>
  <c r="BA18" i="1"/>
  <c r="AN18" i="1"/>
  <c r="AV18" i="1"/>
  <c r="AL18" i="1"/>
  <c r="AP18" i="1"/>
  <c r="AX18" i="1"/>
  <c r="AK18" i="1"/>
  <c r="AO18" i="1"/>
  <c r="AW18" i="1"/>
  <c r="AJ18" i="1"/>
  <c r="AR18" i="1"/>
  <c r="AZ18" i="1"/>
  <c r="AJ15" i="1"/>
  <c r="AN15" i="1"/>
  <c r="AR15" i="1"/>
  <c r="AV15" i="1"/>
  <c r="AZ15" i="1"/>
  <c r="AL15" i="1"/>
  <c r="AT15" i="1"/>
  <c r="BB15" i="1"/>
  <c r="AK15" i="1"/>
  <c r="AO15" i="1"/>
  <c r="AW15" i="1"/>
  <c r="AM15" i="1"/>
  <c r="AQ15" i="1"/>
  <c r="AU15" i="1"/>
  <c r="AY15" i="1"/>
  <c r="BC15" i="1"/>
  <c r="AP15" i="1"/>
  <c r="AX15" i="1"/>
  <c r="AS15" i="1"/>
  <c r="BA15" i="1"/>
  <c r="AK8" i="1"/>
  <c r="AO8" i="1"/>
  <c r="AS8" i="1"/>
  <c r="AW8" i="1"/>
  <c r="BA8" i="1"/>
  <c r="AQ8" i="1"/>
  <c r="AY8" i="1"/>
  <c r="AL8" i="1"/>
  <c r="AP8" i="1"/>
  <c r="AX8" i="1"/>
  <c r="AJ8" i="1"/>
  <c r="AN8" i="1"/>
  <c r="AR8" i="1"/>
  <c r="AV8" i="1"/>
  <c r="AZ8" i="1"/>
  <c r="AM8" i="1"/>
  <c r="AU8" i="1"/>
  <c r="BC8" i="1"/>
  <c r="AT8" i="1"/>
  <c r="BB8" i="1"/>
  <c r="AL5" i="1"/>
  <c r="AP5" i="1"/>
  <c r="AT5" i="1"/>
  <c r="AX5" i="1"/>
  <c r="BB5" i="1"/>
  <c r="AN5" i="1"/>
  <c r="AV5" i="1"/>
  <c r="AM5" i="1"/>
  <c r="AU5" i="1"/>
  <c r="BC5" i="1"/>
  <c r="AK5" i="1"/>
  <c r="AO5" i="1"/>
  <c r="AS5" i="1"/>
  <c r="AW5" i="1"/>
  <c r="BA5" i="1"/>
  <c r="AJ5" i="1"/>
  <c r="AR5" i="1"/>
  <c r="AZ5" i="1"/>
  <c r="AQ5" i="1"/>
  <c r="AY5" i="1"/>
  <c r="B21" i="1" l="1"/>
  <c r="AN3" i="1"/>
  <c r="AR3" i="1"/>
  <c r="J21" i="1" s="1"/>
  <c r="AV3" i="1"/>
  <c r="N21" i="1" s="1"/>
  <c r="AZ3" i="1"/>
  <c r="R21" i="1" s="1"/>
  <c r="AT3" i="1"/>
  <c r="L21" i="1" s="1"/>
  <c r="BB3" i="1"/>
  <c r="T21" i="1" s="1"/>
  <c r="AK3" i="1"/>
  <c r="C21" i="1" s="1"/>
  <c r="AO3" i="1"/>
  <c r="G21" i="1" s="1"/>
  <c r="AW3" i="1"/>
  <c r="O21" i="1" s="1"/>
  <c r="AM3" i="1"/>
  <c r="E21" i="1" s="1"/>
  <c r="AQ3" i="1"/>
  <c r="I21" i="1" s="1"/>
  <c r="AU3" i="1"/>
  <c r="M21" i="1" s="1"/>
  <c r="AY3" i="1"/>
  <c r="Q21" i="1" s="1"/>
  <c r="BC3" i="1"/>
  <c r="U21" i="1" s="1"/>
  <c r="AL3" i="1"/>
  <c r="D21" i="1" s="1"/>
  <c r="AP3" i="1"/>
  <c r="H21" i="1" s="1"/>
  <c r="AX3" i="1"/>
  <c r="P21" i="1" s="1"/>
  <c r="AS3" i="1"/>
  <c r="K21" i="1" s="1"/>
  <c r="BA3" i="1"/>
  <c r="S21" i="1" s="1"/>
  <c r="F21" i="1" l="1"/>
  <c r="W21" i="1" s="1"/>
</calcChain>
</file>

<file path=xl/sharedStrings.xml><?xml version="1.0" encoding="utf-8"?>
<sst xmlns="http://schemas.openxmlformats.org/spreadsheetml/2006/main" count="97" uniqueCount="71">
  <si>
    <t>capacidad bateria (mAh)</t>
  </si>
  <si>
    <t>cantidad de fotos por carga (fotos/carga)</t>
  </si>
  <si>
    <t>nitidez (1...10)</t>
  </si>
  <si>
    <t>luz flash (luxes)</t>
  </si>
  <si>
    <t>video (0-1)</t>
  </si>
  <si>
    <t>capacidad interna (MB)</t>
  </si>
  <si>
    <t>Tamaño pantalla (pulgadas)</t>
  </si>
  <si>
    <t>Resolucion pantalla (ppp)</t>
  </si>
  <si>
    <t>volumen (pulgadas3)</t>
  </si>
  <si>
    <t>facilidad de manejo (1…10)</t>
  </si>
  <si>
    <t>estetica (1…10)</t>
  </si>
  <si>
    <t>ergonomia (1…10)</t>
  </si>
  <si>
    <t xml:space="preserve"> rapidez en hacer fotos (fps)</t>
  </si>
  <si>
    <t>bluetooth (0-1)</t>
  </si>
  <si>
    <t>compatibilidad con ordenador (0…10)</t>
  </si>
  <si>
    <t>Tensión de rotura a tracción  (Mpa)</t>
  </si>
  <si>
    <t>modulo resistente (Mpa)</t>
  </si>
  <si>
    <t>altura de caida (m)</t>
  </si>
  <si>
    <t>ranura expansion (0-1)</t>
  </si>
  <si>
    <t>funda (0-1)</t>
  </si>
  <si>
    <t>nuestro producto OLYMPUS (1 a 5)</t>
  </si>
  <si>
    <t>competencia Nikon (1 a 5)</t>
  </si>
  <si>
    <t>competencia Canon (1 a 5)</t>
  </si>
  <si>
    <t>objetivo (1 a 5) mucho = es importante</t>
  </si>
  <si>
    <t>ratio de mejora = (7)/(3)</t>
  </si>
  <si>
    <t>pondreacion absoluta = (1)*(8)*(9)</t>
  </si>
  <si>
    <t>pond relativa (%)</t>
  </si>
  <si>
    <t>orden de importancia</t>
  </si>
  <si>
    <t>que tenga bateria duradera</t>
  </si>
  <si>
    <t>que enfoque bien la lente</t>
  </si>
  <si>
    <t>que tenga flash luminoso</t>
  </si>
  <si>
    <t>que grabe video</t>
  </si>
  <si>
    <t>que tenga mucha memoria interna</t>
  </si>
  <si>
    <t>que tenga una pantalla led grande</t>
  </si>
  <si>
    <t>que sea de facil manejo del software</t>
  </si>
  <si>
    <t>que tenga dimensiones compactas</t>
  </si>
  <si>
    <t>que tenga diseño bonito</t>
  </si>
  <si>
    <t>que tenga forma ergonomica</t>
  </si>
  <si>
    <t>que haga las fotos rapido</t>
  </si>
  <si>
    <t>que tenga bluetooth</t>
  </si>
  <si>
    <t>que sincronice bien con el ordenador</t>
  </si>
  <si>
    <t>que sea resistente a golpes</t>
  </si>
  <si>
    <t>que tenga tarjeta para expandir la memoria</t>
  </si>
  <si>
    <t>que incluya funda</t>
  </si>
  <si>
    <t>x</t>
  </si>
  <si>
    <t>Orientacion deseada</t>
  </si>
  <si>
    <t>↑</t>
  </si>
  <si>
    <t>↓</t>
  </si>
  <si>
    <t>Orden de importancia</t>
  </si>
  <si>
    <t>Valoracion tecnica</t>
  </si>
  <si>
    <t>mAh</t>
  </si>
  <si>
    <t>fotos por carga</t>
  </si>
  <si>
    <t>1 a 10</t>
  </si>
  <si>
    <t>luxes</t>
  </si>
  <si>
    <t>si/no</t>
  </si>
  <si>
    <t>Mbytes</t>
  </si>
  <si>
    <t>Pulgadas</t>
  </si>
  <si>
    <t>ppp</t>
  </si>
  <si>
    <t>pulgadas3</t>
  </si>
  <si>
    <t>fps</t>
  </si>
  <si>
    <t>Mpa</t>
  </si>
  <si>
    <t>m</t>
  </si>
  <si>
    <t>Nuestro producto</t>
  </si>
  <si>
    <t>Competencia Nikon</t>
  </si>
  <si>
    <t>Competencia Canon</t>
  </si>
  <si>
    <t>Objetivo tecnico</t>
  </si>
  <si>
    <t>argumento de venta (1, 1'2 , 1'5)</t>
  </si>
  <si>
    <t>Ponderación abs</t>
  </si>
  <si>
    <t>Ponderación rel</t>
  </si>
  <si>
    <t>importancia para el usuario (1 a 5)</t>
  </si>
  <si>
    <t>operaciones: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</si>
</sst>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12" x14ac:knownFonts="1"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16"/>
      <name val="Arial"/>
      <family val="2"/>
    </font>
    <font>
      <sz val="10"/>
      <color indexed="20"/>
      <name val="Arial"/>
      <family val="2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sz val="10"/>
      <color theme="0" tint="-0.499984740745262"/>
      <name val="Arial"/>
      <family val="2"/>
    </font>
    <font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textRotation="90"/>
    </xf>
    <xf numFmtId="0" fontId="2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4" fillId="0" borderId="0" xfId="0" applyFont="1" applyFill="1"/>
    <xf numFmtId="0" fontId="0" fillId="0" borderId="0" xfId="0" applyNumberForma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0" fillId="2" borderId="0" xfId="0" applyFill="1"/>
    <xf numFmtId="0" fontId="0" fillId="3" borderId="0" xfId="0" applyFont="1" applyFill="1" applyAlignment="1">
      <alignment textRotation="90"/>
    </xf>
    <xf numFmtId="0" fontId="0" fillId="4" borderId="0" xfId="0" applyFill="1"/>
    <xf numFmtId="0" fontId="8" fillId="0" borderId="0" xfId="0" applyFont="1"/>
    <xf numFmtId="0" fontId="9" fillId="0" borderId="0" xfId="0" applyFont="1"/>
    <xf numFmtId="0" fontId="2" fillId="5" borderId="0" xfId="0" applyFont="1" applyFill="1"/>
    <xf numFmtId="0" fontId="0" fillId="5" borderId="0" xfId="0" applyFill="1"/>
    <xf numFmtId="0" fontId="2" fillId="2" borderId="0" xfId="0" applyFont="1" applyFill="1" applyAlignment="1">
      <alignment textRotation="90"/>
    </xf>
    <xf numFmtId="0" fontId="2" fillId="6" borderId="0" xfId="0" applyFont="1" applyFill="1"/>
    <xf numFmtId="0" fontId="10" fillId="0" borderId="0" xfId="0" applyFont="1"/>
    <xf numFmtId="2" fontId="6" fillId="0" borderId="0" xfId="0" applyNumberFormat="1" applyFont="1"/>
    <xf numFmtId="170" fontId="0" fillId="0" borderId="0" xfId="0" applyNumberFormat="1"/>
    <xf numFmtId="1" fontId="11" fillId="0" borderId="0" xfId="0" applyNumberFormat="1" applyFont="1"/>
    <xf numFmtId="2" fontId="3" fillId="0" borderId="0" xfId="0" applyNumberFormat="1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AE00"/>
      <rgbColor rgb="00000080"/>
      <rgbColor rgb="00808000"/>
      <rgbColor rgb="0094006B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C5000B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AECF00"/>
      <rgbColor rgb="00FFD320"/>
      <rgbColor rgb="00FF950E"/>
      <rgbColor rgb="00FF420E"/>
      <rgbColor rgb="00666699"/>
      <rgbColor rgb="00969696"/>
      <rgbColor rgb="00004586"/>
      <rgbColor rgb="00579D1C"/>
      <rgbColor rgb="00003300"/>
      <rgbColor rgb="00314004"/>
      <rgbColor rgb="00993300"/>
      <rgbColor rgb="00993366"/>
      <rgbColor rgb="004B1F6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"/>
  <sheetViews>
    <sheetView tabSelected="1" zoomScale="80" zoomScaleNormal="80" workbookViewId="0">
      <selection activeCell="N40" sqref="N40"/>
    </sheetView>
  </sheetViews>
  <sheetFormatPr baseColWidth="10" defaultRowHeight="12.75" x14ac:dyDescent="0.2"/>
  <cols>
    <col min="1" max="1" width="32.5703125" customWidth="1"/>
    <col min="2" max="21" width="5.7109375" customWidth="1"/>
    <col min="22" max="22" width="3.5703125" customWidth="1"/>
    <col min="23" max="23" width="10" customWidth="1"/>
    <col min="24" max="25" width="4.140625" customWidth="1"/>
    <col min="26" max="26" width="4.5703125" customWidth="1"/>
    <col min="27" max="27" width="4" customWidth="1"/>
    <col min="28" max="28" width="4.5703125" customWidth="1"/>
    <col min="29" max="29" width="7.85546875" customWidth="1"/>
    <col min="30" max="30" width="10.85546875" customWidth="1"/>
    <col min="31" max="31" width="15.85546875" customWidth="1"/>
    <col min="32" max="32" width="19.85546875" customWidth="1"/>
    <col min="33" max="33" width="5.140625" customWidth="1"/>
    <col min="36" max="36" width="23.28515625" customWidth="1"/>
    <col min="37" max="37" width="15" customWidth="1"/>
  </cols>
  <sheetData>
    <row r="1" spans="1:55" x14ac:dyDescent="0.2">
      <c r="V1" s="12">
        <v>1</v>
      </c>
      <c r="W1" s="12">
        <v>2</v>
      </c>
      <c r="X1" s="12">
        <v>3</v>
      </c>
      <c r="Y1" s="12">
        <v>4</v>
      </c>
      <c r="Z1" s="12">
        <v>5</v>
      </c>
      <c r="AA1" s="12">
        <v>6</v>
      </c>
      <c r="AB1" s="12">
        <v>7</v>
      </c>
      <c r="AC1" s="12">
        <v>8</v>
      </c>
      <c r="AD1" s="12">
        <v>9</v>
      </c>
    </row>
    <row r="2" spans="1:55" ht="190.5" x14ac:dyDescent="0.2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" t="s">
        <v>69</v>
      </c>
      <c r="W2" s="2"/>
      <c r="X2" s="2" t="s">
        <v>20</v>
      </c>
      <c r="Y2" s="2" t="s">
        <v>21</v>
      </c>
      <c r="Z2" s="2" t="s">
        <v>22</v>
      </c>
      <c r="AA2" s="2"/>
      <c r="AB2" s="2" t="s">
        <v>23</v>
      </c>
      <c r="AC2" s="2" t="s">
        <v>24</v>
      </c>
      <c r="AD2" s="2" t="s">
        <v>66</v>
      </c>
      <c r="AE2" s="2" t="s">
        <v>25</v>
      </c>
      <c r="AF2" s="3" t="s">
        <v>26</v>
      </c>
      <c r="AG2" s="16" t="s">
        <v>27</v>
      </c>
      <c r="AH2" s="2"/>
      <c r="AJ2" s="18" t="s">
        <v>70</v>
      </c>
    </row>
    <row r="3" spans="1:55" x14ac:dyDescent="0.2">
      <c r="A3" s="9" t="s">
        <v>28</v>
      </c>
      <c r="B3" s="11">
        <v>9</v>
      </c>
      <c r="C3" s="11">
        <v>9</v>
      </c>
      <c r="D3" s="11">
        <v>1</v>
      </c>
      <c r="E3" s="11">
        <v>3</v>
      </c>
      <c r="F3" s="11">
        <v>1</v>
      </c>
      <c r="G3" s="11">
        <v>0</v>
      </c>
      <c r="H3" s="11">
        <v>1</v>
      </c>
      <c r="I3" s="11">
        <v>1</v>
      </c>
      <c r="J3" s="11">
        <v>0</v>
      </c>
      <c r="K3" s="11">
        <v>0</v>
      </c>
      <c r="L3" s="11">
        <v>0</v>
      </c>
      <c r="M3" s="11">
        <v>0</v>
      </c>
      <c r="N3" s="11">
        <v>1</v>
      </c>
      <c r="O3" s="11">
        <v>1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4">
        <v>5</v>
      </c>
      <c r="X3">
        <v>5</v>
      </c>
      <c r="Y3">
        <v>4</v>
      </c>
      <c r="Z3">
        <v>4</v>
      </c>
      <c r="AB3">
        <v>5</v>
      </c>
      <c r="AC3" s="5">
        <f t="shared" ref="AC3:AC18" si="0">AB3/X3</f>
        <v>1</v>
      </c>
      <c r="AD3">
        <v>1.2</v>
      </c>
      <c r="AE3" s="5">
        <f>V3*AD3*AC3</f>
        <v>6</v>
      </c>
      <c r="AF3" s="22">
        <f>AE3*100/$AE$19</f>
        <v>6.1297462966116125</v>
      </c>
      <c r="AG3" s="9">
        <v>5</v>
      </c>
      <c r="AJ3" s="6">
        <f>B3*AF3</f>
        <v>55.167716669504514</v>
      </c>
      <c r="AK3" s="6">
        <f t="shared" ref="AK3:AK18" si="1">C3*AF3</f>
        <v>55.167716669504514</v>
      </c>
      <c r="AL3" s="6">
        <f t="shared" ref="AL3:AL18" si="2">D3*AF3</f>
        <v>6.1297462966116125</v>
      </c>
      <c r="AM3" s="6">
        <f t="shared" ref="AM3:AM18" si="3">E3*AF3</f>
        <v>18.389238889834836</v>
      </c>
      <c r="AN3" s="6">
        <f t="shared" ref="AN3:AN18" si="4">F3*AF3</f>
        <v>6.1297462966116125</v>
      </c>
      <c r="AO3" s="6">
        <f t="shared" ref="AO3:AO18" si="5">G3*AF3</f>
        <v>0</v>
      </c>
      <c r="AP3" s="6">
        <f t="shared" ref="AP3:AP18" si="6">H3*AF3</f>
        <v>6.1297462966116125</v>
      </c>
      <c r="AQ3" s="6">
        <f t="shared" ref="AQ3:AQ18" si="7">I3*AF3</f>
        <v>6.1297462966116125</v>
      </c>
      <c r="AR3" s="6">
        <f t="shared" ref="AR3:AR18" si="8">J3*AF3</f>
        <v>0</v>
      </c>
      <c r="AS3" s="6">
        <f t="shared" ref="AS3:AS18" si="9">K3*AF3</f>
        <v>0</v>
      </c>
      <c r="AT3" s="6">
        <f t="shared" ref="AT3:AT18" si="10">L3*AF3</f>
        <v>0</v>
      </c>
      <c r="AU3" s="6">
        <f t="shared" ref="AU3:AU18" si="11">M3*AF3</f>
        <v>0</v>
      </c>
      <c r="AV3" s="6">
        <f t="shared" ref="AV3:AV18" si="12">N3*AF3</f>
        <v>6.1297462966116125</v>
      </c>
      <c r="AW3" s="6">
        <f t="shared" ref="AW3:AW18" si="13">O3*AF3</f>
        <v>6.1297462966116125</v>
      </c>
      <c r="AX3" s="6">
        <f t="shared" ref="AX3:AX18" si="14">P3*AF3</f>
        <v>0</v>
      </c>
      <c r="AY3" s="6">
        <f t="shared" ref="AY3:AY18" si="15">Q3*AF3</f>
        <v>0</v>
      </c>
      <c r="AZ3" s="6">
        <f t="shared" ref="AZ3:AZ18" si="16">R3*AF3</f>
        <v>0</v>
      </c>
      <c r="BA3" s="6">
        <f t="shared" ref="BA3:BA18" si="17">S3*AF3</f>
        <v>0</v>
      </c>
      <c r="BB3" s="6">
        <f t="shared" ref="BB3:BB18" si="18">T3*AF3</f>
        <v>0</v>
      </c>
      <c r="BC3" s="6">
        <f t="shared" ref="BC3:BC18" si="19">U3*AF3</f>
        <v>0</v>
      </c>
    </row>
    <row r="4" spans="1:55" x14ac:dyDescent="0.2">
      <c r="A4" s="9" t="s">
        <v>29</v>
      </c>
      <c r="B4" s="11">
        <v>0</v>
      </c>
      <c r="C4" s="11">
        <v>0</v>
      </c>
      <c r="D4" s="11">
        <v>9</v>
      </c>
      <c r="E4" s="11">
        <v>1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3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4">
        <v>5</v>
      </c>
      <c r="X4">
        <v>3</v>
      </c>
      <c r="Y4">
        <v>5</v>
      </c>
      <c r="Z4">
        <v>4</v>
      </c>
      <c r="AB4">
        <v>4</v>
      </c>
      <c r="AC4" s="5">
        <f t="shared" si="0"/>
        <v>1.3333333333333333</v>
      </c>
      <c r="AD4">
        <v>1.5</v>
      </c>
      <c r="AE4" s="5">
        <f t="shared" ref="AE4:AE18" si="20">V4*AD4*AC4</f>
        <v>10</v>
      </c>
      <c r="AF4" s="22">
        <f t="shared" ref="AF4:AF18" si="21">AE4*100/$AE$19</f>
        <v>10.216243827686021</v>
      </c>
      <c r="AG4" s="9">
        <v>3</v>
      </c>
      <c r="AJ4" s="6">
        <f t="shared" ref="AJ4:AJ18" si="22">B4*AF4</f>
        <v>0</v>
      </c>
      <c r="AK4" s="6">
        <f t="shared" si="1"/>
        <v>0</v>
      </c>
      <c r="AL4" s="6">
        <f t="shared" si="2"/>
        <v>91.946194449174186</v>
      </c>
      <c r="AM4" s="6">
        <f t="shared" si="3"/>
        <v>10.216243827686021</v>
      </c>
      <c r="AN4" s="6">
        <f t="shared" si="4"/>
        <v>0</v>
      </c>
      <c r="AO4" s="6">
        <f t="shared" si="5"/>
        <v>0</v>
      </c>
      <c r="AP4" s="6">
        <f t="shared" si="6"/>
        <v>0</v>
      </c>
      <c r="AQ4" s="6">
        <f t="shared" si="7"/>
        <v>0</v>
      </c>
      <c r="AR4" s="6">
        <f t="shared" si="8"/>
        <v>0</v>
      </c>
      <c r="AS4" s="6">
        <f t="shared" si="9"/>
        <v>0</v>
      </c>
      <c r="AT4" s="6">
        <f t="shared" si="10"/>
        <v>0</v>
      </c>
      <c r="AU4" s="6">
        <f t="shared" si="11"/>
        <v>0</v>
      </c>
      <c r="AV4" s="6">
        <f t="shared" si="12"/>
        <v>30.648731483058064</v>
      </c>
      <c r="AW4" s="6">
        <f t="shared" si="13"/>
        <v>0</v>
      </c>
      <c r="AX4" s="6">
        <f t="shared" si="14"/>
        <v>0</v>
      </c>
      <c r="AY4" s="6">
        <f t="shared" si="15"/>
        <v>0</v>
      </c>
      <c r="AZ4" s="6">
        <f t="shared" si="16"/>
        <v>0</v>
      </c>
      <c r="BA4" s="6">
        <f t="shared" si="17"/>
        <v>0</v>
      </c>
      <c r="BB4" s="6">
        <f t="shared" si="18"/>
        <v>0</v>
      </c>
      <c r="BC4" s="6">
        <f t="shared" si="19"/>
        <v>0</v>
      </c>
    </row>
    <row r="5" spans="1:55" x14ac:dyDescent="0.2">
      <c r="A5" s="9" t="s">
        <v>30</v>
      </c>
      <c r="B5" s="11">
        <v>3</v>
      </c>
      <c r="C5" s="11">
        <v>3</v>
      </c>
      <c r="D5" s="11">
        <v>1</v>
      </c>
      <c r="E5" s="11">
        <v>9</v>
      </c>
      <c r="F5" s="11">
        <v>0</v>
      </c>
      <c r="G5" s="11">
        <v>0</v>
      </c>
      <c r="H5" s="11">
        <v>0</v>
      </c>
      <c r="I5" s="11">
        <v>0</v>
      </c>
      <c r="J5" s="11">
        <v>1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4">
        <v>4</v>
      </c>
      <c r="X5">
        <v>3</v>
      </c>
      <c r="Y5">
        <v>4</v>
      </c>
      <c r="Z5">
        <v>4</v>
      </c>
      <c r="AB5">
        <v>4</v>
      </c>
      <c r="AC5" s="5">
        <f t="shared" si="0"/>
        <v>1.3333333333333333</v>
      </c>
      <c r="AD5">
        <v>1</v>
      </c>
      <c r="AE5" s="20">
        <f t="shared" si="20"/>
        <v>5.333333333333333</v>
      </c>
      <c r="AF5" s="22">
        <f t="shared" si="21"/>
        <v>5.4486633747658777</v>
      </c>
      <c r="AG5" s="9">
        <v>7</v>
      </c>
      <c r="AJ5" s="6">
        <f t="shared" si="22"/>
        <v>16.345990124297632</v>
      </c>
      <c r="AK5" s="6">
        <f t="shared" si="1"/>
        <v>16.345990124297632</v>
      </c>
      <c r="AL5" s="6">
        <f t="shared" si="2"/>
        <v>5.4486633747658777</v>
      </c>
      <c r="AM5" s="6">
        <f t="shared" si="3"/>
        <v>49.0379703728929</v>
      </c>
      <c r="AN5" s="6">
        <f t="shared" si="4"/>
        <v>0</v>
      </c>
      <c r="AO5" s="6">
        <f t="shared" si="5"/>
        <v>0</v>
      </c>
      <c r="AP5" s="6">
        <f t="shared" si="6"/>
        <v>0</v>
      </c>
      <c r="AQ5" s="6">
        <f t="shared" si="7"/>
        <v>0</v>
      </c>
      <c r="AR5" s="6">
        <f t="shared" si="8"/>
        <v>5.4486633747658777</v>
      </c>
      <c r="AS5" s="6">
        <f t="shared" si="9"/>
        <v>0</v>
      </c>
      <c r="AT5" s="6">
        <f t="shared" si="10"/>
        <v>0</v>
      </c>
      <c r="AU5" s="6">
        <f t="shared" si="11"/>
        <v>0</v>
      </c>
      <c r="AV5" s="6">
        <f t="shared" si="12"/>
        <v>0</v>
      </c>
      <c r="AW5" s="6">
        <f t="shared" si="13"/>
        <v>0</v>
      </c>
      <c r="AX5" s="6">
        <f t="shared" si="14"/>
        <v>0</v>
      </c>
      <c r="AY5" s="6">
        <f t="shared" si="15"/>
        <v>0</v>
      </c>
      <c r="AZ5" s="6">
        <f t="shared" si="16"/>
        <v>0</v>
      </c>
      <c r="BA5" s="6">
        <f t="shared" si="17"/>
        <v>0</v>
      </c>
      <c r="BB5" s="6">
        <f t="shared" si="18"/>
        <v>0</v>
      </c>
      <c r="BC5" s="6">
        <f t="shared" si="19"/>
        <v>0</v>
      </c>
    </row>
    <row r="6" spans="1:55" x14ac:dyDescent="0.2">
      <c r="A6" s="9" t="s">
        <v>31</v>
      </c>
      <c r="B6" s="11">
        <v>0</v>
      </c>
      <c r="C6" s="11">
        <v>0</v>
      </c>
      <c r="D6" s="11">
        <v>0</v>
      </c>
      <c r="E6" s="11">
        <v>0</v>
      </c>
      <c r="F6" s="11">
        <v>9</v>
      </c>
      <c r="G6" s="11">
        <v>1</v>
      </c>
      <c r="H6" s="11">
        <v>0</v>
      </c>
      <c r="I6" s="11">
        <v>0</v>
      </c>
      <c r="J6" s="11">
        <v>0</v>
      </c>
      <c r="K6" s="11">
        <v>1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4">
        <v>4</v>
      </c>
      <c r="X6">
        <v>1</v>
      </c>
      <c r="Y6">
        <v>1</v>
      </c>
      <c r="Z6">
        <v>5</v>
      </c>
      <c r="AB6">
        <v>4</v>
      </c>
      <c r="AC6" s="5">
        <f t="shared" si="0"/>
        <v>4</v>
      </c>
      <c r="AD6">
        <v>1.2</v>
      </c>
      <c r="AE6" s="5">
        <f t="shared" si="20"/>
        <v>19.2</v>
      </c>
      <c r="AF6" s="22">
        <f t="shared" si="21"/>
        <v>19.615188149157163</v>
      </c>
      <c r="AG6" s="9">
        <v>1</v>
      </c>
      <c r="AJ6" s="6">
        <f>B6*AF6</f>
        <v>0</v>
      </c>
      <c r="AK6" s="6">
        <f t="shared" si="1"/>
        <v>0</v>
      </c>
      <c r="AL6" s="6">
        <f t="shared" si="2"/>
        <v>0</v>
      </c>
      <c r="AM6" s="6">
        <f t="shared" si="3"/>
        <v>0</v>
      </c>
      <c r="AN6" s="6">
        <f t="shared" si="4"/>
        <v>176.53669334241448</v>
      </c>
      <c r="AO6" s="6">
        <f t="shared" si="5"/>
        <v>19.615188149157163</v>
      </c>
      <c r="AP6" s="6">
        <f t="shared" si="6"/>
        <v>0</v>
      </c>
      <c r="AQ6" s="6">
        <f t="shared" si="7"/>
        <v>0</v>
      </c>
      <c r="AR6" s="6">
        <f t="shared" si="8"/>
        <v>0</v>
      </c>
      <c r="AS6" s="6">
        <f t="shared" si="9"/>
        <v>19.615188149157163</v>
      </c>
      <c r="AT6" s="6">
        <f t="shared" si="10"/>
        <v>0</v>
      </c>
      <c r="AU6" s="6">
        <f t="shared" si="11"/>
        <v>0</v>
      </c>
      <c r="AV6" s="6">
        <f t="shared" si="12"/>
        <v>0</v>
      </c>
      <c r="AW6" s="6">
        <f t="shared" si="13"/>
        <v>0</v>
      </c>
      <c r="AX6" s="6">
        <f t="shared" si="14"/>
        <v>0</v>
      </c>
      <c r="AY6" s="6">
        <f t="shared" si="15"/>
        <v>0</v>
      </c>
      <c r="AZ6" s="6">
        <f t="shared" si="16"/>
        <v>0</v>
      </c>
      <c r="BA6" s="6">
        <f t="shared" si="17"/>
        <v>0</v>
      </c>
      <c r="BB6" s="6">
        <f t="shared" si="18"/>
        <v>0</v>
      </c>
      <c r="BC6" s="6">
        <f t="shared" si="19"/>
        <v>0</v>
      </c>
    </row>
    <row r="7" spans="1:55" x14ac:dyDescent="0.2">
      <c r="A7" s="9" t="s">
        <v>32</v>
      </c>
      <c r="B7" s="11">
        <v>1</v>
      </c>
      <c r="C7" s="11">
        <v>1</v>
      </c>
      <c r="D7" s="11">
        <v>0</v>
      </c>
      <c r="E7" s="11">
        <v>0</v>
      </c>
      <c r="F7" s="11">
        <v>0</v>
      </c>
      <c r="G7" s="11">
        <v>9</v>
      </c>
      <c r="H7" s="11">
        <v>0</v>
      </c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4">
        <v>4</v>
      </c>
      <c r="X7">
        <v>2</v>
      </c>
      <c r="Y7">
        <v>5</v>
      </c>
      <c r="Z7">
        <v>5</v>
      </c>
      <c r="AB7">
        <v>4</v>
      </c>
      <c r="AC7" s="5">
        <f t="shared" si="0"/>
        <v>2</v>
      </c>
      <c r="AD7">
        <v>1.5</v>
      </c>
      <c r="AE7" s="5">
        <f t="shared" si="20"/>
        <v>12</v>
      </c>
      <c r="AF7" s="22">
        <f t="shared" si="21"/>
        <v>12.259492593223225</v>
      </c>
      <c r="AG7" s="9">
        <v>9</v>
      </c>
      <c r="AJ7" s="6">
        <f t="shared" si="22"/>
        <v>12.259492593223225</v>
      </c>
      <c r="AK7" s="6">
        <f t="shared" si="1"/>
        <v>12.259492593223225</v>
      </c>
      <c r="AL7" s="6">
        <f t="shared" si="2"/>
        <v>0</v>
      </c>
      <c r="AM7" s="6">
        <f t="shared" si="3"/>
        <v>0</v>
      </c>
      <c r="AN7" s="6">
        <f t="shared" si="4"/>
        <v>0</v>
      </c>
      <c r="AO7" s="6">
        <f t="shared" si="5"/>
        <v>110.33543333900903</v>
      </c>
      <c r="AP7" s="6">
        <f t="shared" si="6"/>
        <v>0</v>
      </c>
      <c r="AQ7" s="6">
        <f t="shared" si="7"/>
        <v>0</v>
      </c>
      <c r="AR7" s="6">
        <f t="shared" si="8"/>
        <v>12.259492593223225</v>
      </c>
      <c r="AS7" s="6">
        <f t="shared" si="9"/>
        <v>0</v>
      </c>
      <c r="AT7" s="6">
        <f t="shared" si="10"/>
        <v>0</v>
      </c>
      <c r="AU7" s="6">
        <f t="shared" si="11"/>
        <v>0</v>
      </c>
      <c r="AV7" s="6">
        <f t="shared" si="12"/>
        <v>0</v>
      </c>
      <c r="AW7" s="6">
        <f t="shared" si="13"/>
        <v>0</v>
      </c>
      <c r="AX7" s="6">
        <f t="shared" si="14"/>
        <v>0</v>
      </c>
      <c r="AY7" s="6">
        <f t="shared" si="15"/>
        <v>0</v>
      </c>
      <c r="AZ7" s="6">
        <f t="shared" si="16"/>
        <v>0</v>
      </c>
      <c r="BA7" s="6">
        <f t="shared" si="17"/>
        <v>0</v>
      </c>
      <c r="BB7" s="6">
        <f t="shared" si="18"/>
        <v>0</v>
      </c>
      <c r="BC7" s="6">
        <f t="shared" si="19"/>
        <v>0</v>
      </c>
    </row>
    <row r="8" spans="1:55" x14ac:dyDescent="0.2">
      <c r="A8" s="9" t="s">
        <v>33</v>
      </c>
      <c r="B8" s="11">
        <v>3</v>
      </c>
      <c r="C8" s="11">
        <v>1</v>
      </c>
      <c r="D8" s="11">
        <v>0</v>
      </c>
      <c r="E8" s="11">
        <v>0</v>
      </c>
      <c r="F8" s="11">
        <v>0</v>
      </c>
      <c r="G8" s="11">
        <v>0</v>
      </c>
      <c r="H8" s="11">
        <v>9</v>
      </c>
      <c r="I8" s="11">
        <v>9</v>
      </c>
      <c r="J8" s="11">
        <v>3</v>
      </c>
      <c r="K8" s="11">
        <v>3</v>
      </c>
      <c r="L8" s="11">
        <v>1</v>
      </c>
      <c r="M8" s="11">
        <v>0</v>
      </c>
      <c r="N8" s="11">
        <v>0</v>
      </c>
      <c r="O8" s="11">
        <v>0</v>
      </c>
      <c r="P8" s="11">
        <v>0</v>
      </c>
      <c r="Q8" s="11">
        <v>1</v>
      </c>
      <c r="R8" s="11">
        <v>1</v>
      </c>
      <c r="S8" s="11">
        <v>1</v>
      </c>
      <c r="T8" s="11">
        <v>0</v>
      </c>
      <c r="U8" s="11">
        <v>0</v>
      </c>
      <c r="V8" s="4">
        <v>3</v>
      </c>
      <c r="X8">
        <v>4</v>
      </c>
      <c r="Y8">
        <v>3</v>
      </c>
      <c r="Z8">
        <v>5</v>
      </c>
      <c r="AB8">
        <v>4</v>
      </c>
      <c r="AC8" s="5">
        <f t="shared" si="0"/>
        <v>1</v>
      </c>
      <c r="AD8">
        <v>1.5</v>
      </c>
      <c r="AE8" s="5">
        <f t="shared" si="20"/>
        <v>4.5</v>
      </c>
      <c r="AF8" s="22">
        <f t="shared" si="21"/>
        <v>4.5973097224587098</v>
      </c>
      <c r="AG8" s="9">
        <v>10</v>
      </c>
      <c r="AJ8" s="6">
        <f t="shared" si="22"/>
        <v>13.791929167376129</v>
      </c>
      <c r="AK8" s="6">
        <f t="shared" si="1"/>
        <v>4.5973097224587098</v>
      </c>
      <c r="AL8" s="6">
        <f t="shared" si="2"/>
        <v>0</v>
      </c>
      <c r="AM8" s="6">
        <f t="shared" si="3"/>
        <v>0</v>
      </c>
      <c r="AN8" s="6">
        <f t="shared" si="4"/>
        <v>0</v>
      </c>
      <c r="AO8" s="6">
        <f t="shared" si="5"/>
        <v>0</v>
      </c>
      <c r="AP8" s="6">
        <f t="shared" si="6"/>
        <v>41.375787502128389</v>
      </c>
      <c r="AQ8" s="6">
        <f t="shared" si="7"/>
        <v>41.375787502128389</v>
      </c>
      <c r="AR8" s="6">
        <f t="shared" si="8"/>
        <v>13.791929167376129</v>
      </c>
      <c r="AS8" s="6">
        <f t="shared" si="9"/>
        <v>13.791929167376129</v>
      </c>
      <c r="AT8" s="6">
        <f t="shared" si="10"/>
        <v>4.5973097224587098</v>
      </c>
      <c r="AU8" s="6">
        <f t="shared" si="11"/>
        <v>0</v>
      </c>
      <c r="AV8" s="6">
        <f t="shared" si="12"/>
        <v>0</v>
      </c>
      <c r="AW8" s="6">
        <f t="shared" si="13"/>
        <v>0</v>
      </c>
      <c r="AX8" s="6">
        <f t="shared" si="14"/>
        <v>0</v>
      </c>
      <c r="AY8" s="6">
        <f t="shared" si="15"/>
        <v>4.5973097224587098</v>
      </c>
      <c r="AZ8" s="6">
        <f t="shared" si="16"/>
        <v>4.5973097224587098</v>
      </c>
      <c r="BA8" s="6">
        <f t="shared" si="17"/>
        <v>4.5973097224587098</v>
      </c>
      <c r="BB8" s="6">
        <f t="shared" si="18"/>
        <v>0</v>
      </c>
      <c r="BC8" s="6">
        <f t="shared" si="19"/>
        <v>0</v>
      </c>
    </row>
    <row r="9" spans="1:55" x14ac:dyDescent="0.2">
      <c r="A9" s="9" t="s">
        <v>34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9</v>
      </c>
      <c r="L9" s="11">
        <v>0</v>
      </c>
      <c r="M9" s="11">
        <v>1</v>
      </c>
      <c r="N9" s="11">
        <v>0</v>
      </c>
      <c r="O9" s="11">
        <v>0</v>
      </c>
      <c r="P9" s="11">
        <v>1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4">
        <v>4</v>
      </c>
      <c r="X9">
        <v>3</v>
      </c>
      <c r="Y9">
        <v>3</v>
      </c>
      <c r="Z9">
        <v>3</v>
      </c>
      <c r="AB9">
        <v>3</v>
      </c>
      <c r="AC9" s="5">
        <f t="shared" si="0"/>
        <v>1</v>
      </c>
      <c r="AD9">
        <v>1</v>
      </c>
      <c r="AE9" s="5">
        <f t="shared" si="20"/>
        <v>4</v>
      </c>
      <c r="AF9" s="22">
        <f t="shared" si="21"/>
        <v>4.0864975310744089</v>
      </c>
      <c r="AG9" s="9">
        <v>9</v>
      </c>
      <c r="AJ9" s="6">
        <f t="shared" si="22"/>
        <v>0</v>
      </c>
      <c r="AK9" s="6">
        <f t="shared" si="1"/>
        <v>0</v>
      </c>
      <c r="AL9" s="6">
        <f t="shared" si="2"/>
        <v>0</v>
      </c>
      <c r="AM9" s="6">
        <f t="shared" si="3"/>
        <v>0</v>
      </c>
      <c r="AN9" s="6">
        <f t="shared" si="4"/>
        <v>0</v>
      </c>
      <c r="AO9" s="6">
        <f t="shared" si="5"/>
        <v>0</v>
      </c>
      <c r="AP9" s="6">
        <f t="shared" si="6"/>
        <v>0</v>
      </c>
      <c r="AQ9" s="6">
        <f t="shared" si="7"/>
        <v>0</v>
      </c>
      <c r="AR9" s="6">
        <f t="shared" si="8"/>
        <v>0</v>
      </c>
      <c r="AS9" s="6">
        <f t="shared" si="9"/>
        <v>36.778477779669679</v>
      </c>
      <c r="AT9" s="6">
        <f t="shared" si="10"/>
        <v>0</v>
      </c>
      <c r="AU9" s="6">
        <f t="shared" si="11"/>
        <v>4.0864975310744089</v>
      </c>
      <c r="AV9" s="6">
        <f t="shared" si="12"/>
        <v>0</v>
      </c>
      <c r="AW9" s="6">
        <f t="shared" si="13"/>
        <v>0</v>
      </c>
      <c r="AX9" s="6">
        <f t="shared" si="14"/>
        <v>4.0864975310744089</v>
      </c>
      <c r="AY9" s="6">
        <f t="shared" si="15"/>
        <v>0</v>
      </c>
      <c r="AZ9" s="6">
        <f t="shared" si="16"/>
        <v>0</v>
      </c>
      <c r="BA9" s="6">
        <f t="shared" si="17"/>
        <v>0</v>
      </c>
      <c r="BB9" s="6">
        <f t="shared" si="18"/>
        <v>0</v>
      </c>
      <c r="BC9" s="6">
        <f t="shared" si="19"/>
        <v>0</v>
      </c>
    </row>
    <row r="10" spans="1:55" x14ac:dyDescent="0.2">
      <c r="A10" s="9" t="s">
        <v>35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3</v>
      </c>
      <c r="I10" s="11">
        <v>0</v>
      </c>
      <c r="J10" s="11">
        <v>9</v>
      </c>
      <c r="K10" s="11">
        <v>0</v>
      </c>
      <c r="L10" s="11">
        <v>3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4">
        <v>4</v>
      </c>
      <c r="X10">
        <v>4</v>
      </c>
      <c r="Y10">
        <v>3</v>
      </c>
      <c r="Z10">
        <v>5</v>
      </c>
      <c r="AB10">
        <v>4</v>
      </c>
      <c r="AC10" s="5">
        <f t="shared" si="0"/>
        <v>1</v>
      </c>
      <c r="AD10">
        <v>1.2</v>
      </c>
      <c r="AE10" s="5">
        <f t="shared" si="20"/>
        <v>4.8</v>
      </c>
      <c r="AF10" s="22">
        <f t="shared" si="21"/>
        <v>4.9037970372892907</v>
      </c>
      <c r="AG10" s="9">
        <v>8</v>
      </c>
      <c r="AJ10" s="6">
        <f t="shared" si="22"/>
        <v>0</v>
      </c>
      <c r="AK10" s="6">
        <f t="shared" si="1"/>
        <v>0</v>
      </c>
      <c r="AL10" s="6">
        <f t="shared" si="2"/>
        <v>0</v>
      </c>
      <c r="AM10" s="6">
        <f t="shared" si="3"/>
        <v>0</v>
      </c>
      <c r="AN10" s="6">
        <f t="shared" si="4"/>
        <v>0</v>
      </c>
      <c r="AO10" s="6">
        <f t="shared" si="5"/>
        <v>0</v>
      </c>
      <c r="AP10" s="6">
        <f t="shared" si="6"/>
        <v>14.711391111867872</v>
      </c>
      <c r="AQ10" s="6">
        <f t="shared" si="7"/>
        <v>0</v>
      </c>
      <c r="AR10" s="6">
        <f t="shared" si="8"/>
        <v>44.13417333560362</v>
      </c>
      <c r="AS10" s="6">
        <f t="shared" si="9"/>
        <v>0</v>
      </c>
      <c r="AT10" s="6">
        <f t="shared" si="10"/>
        <v>14.711391111867872</v>
      </c>
      <c r="AU10" s="6">
        <f t="shared" si="11"/>
        <v>0</v>
      </c>
      <c r="AV10" s="6">
        <f t="shared" si="12"/>
        <v>0</v>
      </c>
      <c r="AW10" s="6">
        <f t="shared" si="13"/>
        <v>0</v>
      </c>
      <c r="AX10" s="6">
        <f t="shared" si="14"/>
        <v>0</v>
      </c>
      <c r="AY10" s="6">
        <f t="shared" si="15"/>
        <v>0</v>
      </c>
      <c r="AZ10" s="6">
        <f t="shared" si="16"/>
        <v>0</v>
      </c>
      <c r="BA10" s="6">
        <f t="shared" si="17"/>
        <v>0</v>
      </c>
      <c r="BB10" s="6">
        <f t="shared" si="18"/>
        <v>0</v>
      </c>
      <c r="BC10" s="6">
        <f t="shared" si="19"/>
        <v>0</v>
      </c>
    </row>
    <row r="11" spans="1:55" x14ac:dyDescent="0.2">
      <c r="A11" s="9" t="s">
        <v>36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1</v>
      </c>
      <c r="I11" s="11">
        <v>1</v>
      </c>
      <c r="J11" s="11">
        <v>3</v>
      </c>
      <c r="K11" s="11">
        <v>0</v>
      </c>
      <c r="L11" s="11">
        <v>9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4">
        <v>3</v>
      </c>
      <c r="X11">
        <v>2</v>
      </c>
      <c r="Y11">
        <v>4</v>
      </c>
      <c r="Z11">
        <v>4</v>
      </c>
      <c r="AB11">
        <v>4</v>
      </c>
      <c r="AC11" s="5">
        <f t="shared" si="0"/>
        <v>2</v>
      </c>
      <c r="AD11">
        <v>1.2</v>
      </c>
      <c r="AE11" s="5">
        <f t="shared" si="20"/>
        <v>7.1999999999999993</v>
      </c>
      <c r="AF11" s="22">
        <f t="shared" si="21"/>
        <v>7.3556955559339343</v>
      </c>
      <c r="AG11" s="9">
        <v>4</v>
      </c>
      <c r="AJ11" s="6">
        <f t="shared" si="22"/>
        <v>0</v>
      </c>
      <c r="AK11" s="6">
        <f t="shared" si="1"/>
        <v>0</v>
      </c>
      <c r="AL11" s="6">
        <f t="shared" si="2"/>
        <v>0</v>
      </c>
      <c r="AM11" s="6">
        <f t="shared" si="3"/>
        <v>0</v>
      </c>
      <c r="AN11" s="6">
        <f t="shared" si="4"/>
        <v>0</v>
      </c>
      <c r="AO11" s="6">
        <f t="shared" si="5"/>
        <v>0</v>
      </c>
      <c r="AP11" s="6">
        <f t="shared" si="6"/>
        <v>7.3556955559339343</v>
      </c>
      <c r="AQ11" s="6">
        <f t="shared" si="7"/>
        <v>7.3556955559339343</v>
      </c>
      <c r="AR11" s="6">
        <f t="shared" si="8"/>
        <v>22.067086667801803</v>
      </c>
      <c r="AS11" s="6">
        <f t="shared" si="9"/>
        <v>0</v>
      </c>
      <c r="AT11" s="6">
        <f t="shared" si="10"/>
        <v>66.201260003405409</v>
      </c>
      <c r="AU11" s="6">
        <f t="shared" si="11"/>
        <v>7.3556955559339343</v>
      </c>
      <c r="AV11" s="6">
        <f t="shared" si="12"/>
        <v>0</v>
      </c>
      <c r="AW11" s="6">
        <f t="shared" si="13"/>
        <v>0</v>
      </c>
      <c r="AX11" s="6">
        <f t="shared" si="14"/>
        <v>0</v>
      </c>
      <c r="AY11" s="6">
        <f t="shared" si="15"/>
        <v>0</v>
      </c>
      <c r="AZ11" s="6">
        <f t="shared" si="16"/>
        <v>0</v>
      </c>
      <c r="BA11" s="6">
        <f t="shared" si="17"/>
        <v>0</v>
      </c>
      <c r="BB11" s="6">
        <f t="shared" si="18"/>
        <v>0</v>
      </c>
      <c r="BC11" s="6">
        <f t="shared" si="19"/>
        <v>0</v>
      </c>
    </row>
    <row r="12" spans="1:55" x14ac:dyDescent="0.2">
      <c r="A12" s="9" t="s">
        <v>37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3</v>
      </c>
      <c r="K12" s="11">
        <v>0</v>
      </c>
      <c r="L12" s="11">
        <v>3</v>
      </c>
      <c r="M12" s="11">
        <v>9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4">
        <v>2</v>
      </c>
      <c r="X12">
        <v>2</v>
      </c>
      <c r="Y12">
        <v>4</v>
      </c>
      <c r="Z12">
        <v>4</v>
      </c>
      <c r="AB12">
        <v>4</v>
      </c>
      <c r="AC12" s="5">
        <f t="shared" si="0"/>
        <v>2</v>
      </c>
      <c r="AD12">
        <v>1</v>
      </c>
      <c r="AE12" s="5">
        <f t="shared" si="20"/>
        <v>4</v>
      </c>
      <c r="AF12" s="22">
        <f t="shared" si="21"/>
        <v>4.0864975310744089</v>
      </c>
      <c r="AG12" s="9">
        <v>11</v>
      </c>
      <c r="AJ12" s="6">
        <f t="shared" si="22"/>
        <v>0</v>
      </c>
      <c r="AK12" s="6">
        <f t="shared" si="1"/>
        <v>0</v>
      </c>
      <c r="AL12" s="6">
        <f t="shared" si="2"/>
        <v>0</v>
      </c>
      <c r="AM12" s="6">
        <f t="shared" si="3"/>
        <v>0</v>
      </c>
      <c r="AN12" s="6">
        <f t="shared" si="4"/>
        <v>0</v>
      </c>
      <c r="AO12" s="6">
        <f t="shared" si="5"/>
        <v>0</v>
      </c>
      <c r="AP12" s="6">
        <f t="shared" si="6"/>
        <v>0</v>
      </c>
      <c r="AQ12" s="6">
        <f t="shared" si="7"/>
        <v>0</v>
      </c>
      <c r="AR12" s="6">
        <f t="shared" si="8"/>
        <v>12.259492593223227</v>
      </c>
      <c r="AS12" s="6">
        <f t="shared" si="9"/>
        <v>0</v>
      </c>
      <c r="AT12" s="6">
        <f t="shared" si="10"/>
        <v>12.259492593223227</v>
      </c>
      <c r="AU12" s="6">
        <f t="shared" si="11"/>
        <v>36.778477779669679</v>
      </c>
      <c r="AV12" s="6">
        <f t="shared" si="12"/>
        <v>0</v>
      </c>
      <c r="AW12" s="6">
        <f t="shared" si="13"/>
        <v>0</v>
      </c>
      <c r="AX12" s="6">
        <f t="shared" si="14"/>
        <v>0</v>
      </c>
      <c r="AY12" s="6">
        <f t="shared" si="15"/>
        <v>0</v>
      </c>
      <c r="AZ12" s="6">
        <f t="shared" si="16"/>
        <v>0</v>
      </c>
      <c r="BA12" s="6">
        <f t="shared" si="17"/>
        <v>0</v>
      </c>
      <c r="BB12" s="6">
        <f t="shared" si="18"/>
        <v>0</v>
      </c>
      <c r="BC12" s="6">
        <f t="shared" si="19"/>
        <v>0</v>
      </c>
    </row>
    <row r="13" spans="1:55" x14ac:dyDescent="0.2">
      <c r="A13" s="9" t="s">
        <v>38</v>
      </c>
      <c r="B13" s="11">
        <v>0</v>
      </c>
      <c r="C13" s="11">
        <v>0</v>
      </c>
      <c r="D13" s="11">
        <v>1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9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4">
        <v>3</v>
      </c>
      <c r="X13">
        <v>3</v>
      </c>
      <c r="Y13">
        <v>5</v>
      </c>
      <c r="Z13">
        <v>5</v>
      </c>
      <c r="AB13">
        <v>4</v>
      </c>
      <c r="AC13" s="5">
        <f t="shared" si="0"/>
        <v>1.3333333333333333</v>
      </c>
      <c r="AD13">
        <v>1</v>
      </c>
      <c r="AE13" s="5">
        <f t="shared" si="20"/>
        <v>4</v>
      </c>
      <c r="AF13" s="22">
        <f t="shared" si="21"/>
        <v>4.0864975310744089</v>
      </c>
      <c r="AG13" s="9">
        <v>12</v>
      </c>
      <c r="AJ13" s="6">
        <f t="shared" si="22"/>
        <v>0</v>
      </c>
      <c r="AK13" s="6">
        <f t="shared" si="1"/>
        <v>0</v>
      </c>
      <c r="AL13" s="6">
        <f t="shared" si="2"/>
        <v>4.0864975310744089</v>
      </c>
      <c r="AM13" s="6">
        <f t="shared" si="3"/>
        <v>0</v>
      </c>
      <c r="AN13" s="6">
        <f t="shared" si="4"/>
        <v>0</v>
      </c>
      <c r="AO13" s="6">
        <f t="shared" si="5"/>
        <v>0</v>
      </c>
      <c r="AP13" s="6">
        <f t="shared" si="6"/>
        <v>0</v>
      </c>
      <c r="AQ13" s="6">
        <f t="shared" si="7"/>
        <v>0</v>
      </c>
      <c r="AR13" s="6">
        <f t="shared" si="8"/>
        <v>0</v>
      </c>
      <c r="AS13" s="6">
        <f t="shared" si="9"/>
        <v>0</v>
      </c>
      <c r="AT13" s="6">
        <f t="shared" si="10"/>
        <v>0</v>
      </c>
      <c r="AU13" s="6">
        <f t="shared" si="11"/>
        <v>0</v>
      </c>
      <c r="AV13" s="6">
        <f t="shared" si="12"/>
        <v>36.778477779669679</v>
      </c>
      <c r="AW13" s="6">
        <f t="shared" si="13"/>
        <v>0</v>
      </c>
      <c r="AX13" s="6">
        <f t="shared" si="14"/>
        <v>0</v>
      </c>
      <c r="AY13" s="6">
        <f t="shared" si="15"/>
        <v>0</v>
      </c>
      <c r="AZ13" s="6">
        <f t="shared" si="16"/>
        <v>0</v>
      </c>
      <c r="BA13" s="6">
        <f t="shared" si="17"/>
        <v>0</v>
      </c>
      <c r="BB13" s="6">
        <f t="shared" si="18"/>
        <v>0</v>
      </c>
      <c r="BC13" s="6">
        <f t="shared" si="19"/>
        <v>0</v>
      </c>
    </row>
    <row r="14" spans="1:55" x14ac:dyDescent="0.2">
      <c r="A14" s="9" t="s">
        <v>39</v>
      </c>
      <c r="B14" s="11">
        <v>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9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4">
        <v>2</v>
      </c>
      <c r="X14">
        <v>1</v>
      </c>
      <c r="Y14">
        <v>1</v>
      </c>
      <c r="Z14">
        <v>1</v>
      </c>
      <c r="AB14">
        <v>1</v>
      </c>
      <c r="AC14" s="5">
        <f t="shared" si="0"/>
        <v>1</v>
      </c>
      <c r="AD14">
        <v>1</v>
      </c>
      <c r="AE14" s="5">
        <f t="shared" si="20"/>
        <v>2</v>
      </c>
      <c r="AF14" s="22">
        <f t="shared" si="21"/>
        <v>2.0432487655372045</v>
      </c>
      <c r="AG14" s="9">
        <v>16</v>
      </c>
      <c r="AJ14" s="6">
        <f t="shared" si="22"/>
        <v>6.1297462966116134</v>
      </c>
      <c r="AK14" s="6">
        <f t="shared" si="1"/>
        <v>0</v>
      </c>
      <c r="AL14" s="6">
        <f t="shared" si="2"/>
        <v>0</v>
      </c>
      <c r="AM14" s="6">
        <f t="shared" si="3"/>
        <v>0</v>
      </c>
      <c r="AN14" s="6">
        <f t="shared" si="4"/>
        <v>0</v>
      </c>
      <c r="AO14" s="6">
        <f t="shared" si="5"/>
        <v>0</v>
      </c>
      <c r="AP14" s="6">
        <f t="shared" si="6"/>
        <v>0</v>
      </c>
      <c r="AQ14" s="6">
        <f t="shared" si="7"/>
        <v>0</v>
      </c>
      <c r="AR14" s="6">
        <f t="shared" si="8"/>
        <v>0</v>
      </c>
      <c r="AS14" s="6">
        <f t="shared" si="9"/>
        <v>0</v>
      </c>
      <c r="AT14" s="6">
        <f t="shared" si="10"/>
        <v>0</v>
      </c>
      <c r="AU14" s="6">
        <f t="shared" si="11"/>
        <v>0</v>
      </c>
      <c r="AV14" s="6">
        <f t="shared" si="12"/>
        <v>0</v>
      </c>
      <c r="AW14" s="6">
        <f t="shared" si="13"/>
        <v>18.389238889834839</v>
      </c>
      <c r="AX14" s="6">
        <f t="shared" si="14"/>
        <v>0</v>
      </c>
      <c r="AY14" s="6">
        <f t="shared" si="15"/>
        <v>0</v>
      </c>
      <c r="AZ14" s="6">
        <f t="shared" si="16"/>
        <v>0</v>
      </c>
      <c r="BA14" s="6">
        <f t="shared" si="17"/>
        <v>0</v>
      </c>
      <c r="BB14" s="6">
        <f t="shared" si="18"/>
        <v>0</v>
      </c>
      <c r="BC14" s="6">
        <f t="shared" si="19"/>
        <v>0</v>
      </c>
    </row>
    <row r="15" spans="1:55" x14ac:dyDescent="0.2">
      <c r="A15" s="9" t="s">
        <v>40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3</v>
      </c>
      <c r="L15" s="11">
        <v>0</v>
      </c>
      <c r="M15" s="11">
        <v>0</v>
      </c>
      <c r="N15" s="11">
        <v>0</v>
      </c>
      <c r="O15" s="11">
        <v>3</v>
      </c>
      <c r="P15" s="11">
        <v>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4">
        <v>3</v>
      </c>
      <c r="X15">
        <v>3</v>
      </c>
      <c r="Y15">
        <v>5</v>
      </c>
      <c r="Z15">
        <v>3</v>
      </c>
      <c r="AB15">
        <v>3</v>
      </c>
      <c r="AC15" s="5">
        <f t="shared" si="0"/>
        <v>1</v>
      </c>
      <c r="AD15">
        <v>1</v>
      </c>
      <c r="AE15" s="5">
        <f t="shared" si="20"/>
        <v>3</v>
      </c>
      <c r="AF15" s="22">
        <f t="shared" si="21"/>
        <v>3.0648731483058063</v>
      </c>
      <c r="AG15" s="9">
        <v>14</v>
      </c>
      <c r="AJ15" s="6">
        <f t="shared" si="22"/>
        <v>0</v>
      </c>
      <c r="AK15" s="6">
        <f t="shared" si="1"/>
        <v>0</v>
      </c>
      <c r="AL15" s="6">
        <f t="shared" si="2"/>
        <v>0</v>
      </c>
      <c r="AM15" s="6">
        <f t="shared" si="3"/>
        <v>0</v>
      </c>
      <c r="AN15" s="6">
        <f t="shared" si="4"/>
        <v>0</v>
      </c>
      <c r="AO15" s="6">
        <f t="shared" si="5"/>
        <v>0</v>
      </c>
      <c r="AP15" s="6">
        <f t="shared" si="6"/>
        <v>0</v>
      </c>
      <c r="AQ15" s="6">
        <f t="shared" si="7"/>
        <v>0</v>
      </c>
      <c r="AR15" s="6">
        <f t="shared" si="8"/>
        <v>0</v>
      </c>
      <c r="AS15" s="6">
        <f t="shared" si="9"/>
        <v>9.1946194449174179</v>
      </c>
      <c r="AT15" s="6">
        <f t="shared" si="10"/>
        <v>0</v>
      </c>
      <c r="AU15" s="6">
        <f t="shared" si="11"/>
        <v>0</v>
      </c>
      <c r="AV15" s="6">
        <f t="shared" si="12"/>
        <v>0</v>
      </c>
      <c r="AW15" s="6">
        <f t="shared" si="13"/>
        <v>9.1946194449174179</v>
      </c>
      <c r="AX15" s="6">
        <f t="shared" si="14"/>
        <v>27.583858334752257</v>
      </c>
      <c r="AY15" s="6">
        <f t="shared" si="15"/>
        <v>0</v>
      </c>
      <c r="AZ15" s="6">
        <f t="shared" si="16"/>
        <v>0</v>
      </c>
      <c r="BA15" s="6">
        <f t="shared" si="17"/>
        <v>0</v>
      </c>
      <c r="BB15" s="6">
        <f t="shared" si="18"/>
        <v>0</v>
      </c>
      <c r="BC15" s="6">
        <f t="shared" si="19"/>
        <v>0</v>
      </c>
    </row>
    <row r="16" spans="1:55" x14ac:dyDescent="0.2">
      <c r="A16" s="9" t="s">
        <v>41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1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9</v>
      </c>
      <c r="R16" s="11">
        <v>9</v>
      </c>
      <c r="S16" s="11">
        <v>9</v>
      </c>
      <c r="T16" s="11">
        <v>0</v>
      </c>
      <c r="U16" s="11">
        <v>3</v>
      </c>
      <c r="V16" s="4">
        <v>3</v>
      </c>
      <c r="X16">
        <v>4</v>
      </c>
      <c r="Y16">
        <v>2</v>
      </c>
      <c r="Z16">
        <v>2</v>
      </c>
      <c r="AB16">
        <v>3</v>
      </c>
      <c r="AC16" s="5">
        <f t="shared" si="0"/>
        <v>0.75</v>
      </c>
      <c r="AD16">
        <v>1</v>
      </c>
      <c r="AE16" s="5">
        <f t="shared" si="20"/>
        <v>2.25</v>
      </c>
      <c r="AF16" s="22">
        <f t="shared" si="21"/>
        <v>2.2986548612293549</v>
      </c>
      <c r="AG16" s="9">
        <v>15</v>
      </c>
      <c r="AJ16" s="6">
        <f t="shared" si="22"/>
        <v>0</v>
      </c>
      <c r="AK16" s="6">
        <f t="shared" si="1"/>
        <v>0</v>
      </c>
      <c r="AL16" s="6">
        <f t="shared" si="2"/>
        <v>0</v>
      </c>
      <c r="AM16" s="6">
        <f t="shared" si="3"/>
        <v>0</v>
      </c>
      <c r="AN16" s="6">
        <f t="shared" si="4"/>
        <v>0</v>
      </c>
      <c r="AO16" s="6">
        <f t="shared" si="5"/>
        <v>0</v>
      </c>
      <c r="AP16" s="6">
        <f t="shared" si="6"/>
        <v>2.2986548612293549</v>
      </c>
      <c r="AQ16" s="6">
        <f t="shared" si="7"/>
        <v>0</v>
      </c>
      <c r="AR16" s="6">
        <f t="shared" si="8"/>
        <v>0</v>
      </c>
      <c r="AS16" s="6">
        <f t="shared" si="9"/>
        <v>0</v>
      </c>
      <c r="AT16" s="6">
        <f t="shared" si="10"/>
        <v>0</v>
      </c>
      <c r="AU16" s="6">
        <f t="shared" si="11"/>
        <v>0</v>
      </c>
      <c r="AV16" s="6">
        <f t="shared" si="12"/>
        <v>0</v>
      </c>
      <c r="AW16" s="6">
        <f t="shared" si="13"/>
        <v>0</v>
      </c>
      <c r="AX16" s="6">
        <f t="shared" si="14"/>
        <v>0</v>
      </c>
      <c r="AY16" s="6">
        <f t="shared" si="15"/>
        <v>20.687893751064195</v>
      </c>
      <c r="AZ16" s="6">
        <f t="shared" si="16"/>
        <v>20.687893751064195</v>
      </c>
      <c r="BA16" s="6">
        <f t="shared" si="17"/>
        <v>20.687893751064195</v>
      </c>
      <c r="BB16" s="6">
        <f t="shared" si="18"/>
        <v>0</v>
      </c>
      <c r="BC16" s="6">
        <f t="shared" si="19"/>
        <v>6.8959645836880643</v>
      </c>
    </row>
    <row r="17" spans="1:55" x14ac:dyDescent="0.2">
      <c r="A17" s="9" t="s">
        <v>42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3</v>
      </c>
      <c r="Q17" s="11">
        <v>0</v>
      </c>
      <c r="R17" s="11">
        <v>0</v>
      </c>
      <c r="S17" s="11">
        <v>0</v>
      </c>
      <c r="T17" s="11">
        <v>9</v>
      </c>
      <c r="U17" s="11">
        <v>0</v>
      </c>
      <c r="V17" s="4">
        <v>3</v>
      </c>
      <c r="X17">
        <v>4</v>
      </c>
      <c r="Y17">
        <v>5</v>
      </c>
      <c r="Z17">
        <v>5</v>
      </c>
      <c r="AB17">
        <v>4</v>
      </c>
      <c r="AC17" s="5">
        <f t="shared" si="0"/>
        <v>1</v>
      </c>
      <c r="AD17">
        <v>1.2</v>
      </c>
      <c r="AE17" s="5">
        <f t="shared" si="20"/>
        <v>3.5999999999999996</v>
      </c>
      <c r="AF17" s="22">
        <f t="shared" si="21"/>
        <v>3.6778477779669672</v>
      </c>
      <c r="AG17" s="9">
        <v>13</v>
      </c>
      <c r="AJ17" s="6">
        <f t="shared" si="22"/>
        <v>0</v>
      </c>
      <c r="AK17" s="6">
        <f t="shared" si="1"/>
        <v>0</v>
      </c>
      <c r="AL17" s="6">
        <f t="shared" si="2"/>
        <v>0</v>
      </c>
      <c r="AM17" s="6">
        <f t="shared" si="3"/>
        <v>0</v>
      </c>
      <c r="AN17" s="6">
        <f t="shared" si="4"/>
        <v>0</v>
      </c>
      <c r="AO17" s="6">
        <f t="shared" si="5"/>
        <v>0</v>
      </c>
      <c r="AP17" s="6">
        <f t="shared" si="6"/>
        <v>0</v>
      </c>
      <c r="AQ17" s="6">
        <f t="shared" si="7"/>
        <v>0</v>
      </c>
      <c r="AR17" s="6">
        <f t="shared" si="8"/>
        <v>3.6778477779669672</v>
      </c>
      <c r="AS17" s="6">
        <f t="shared" si="9"/>
        <v>0</v>
      </c>
      <c r="AT17" s="6">
        <f t="shared" si="10"/>
        <v>0</v>
      </c>
      <c r="AU17" s="6">
        <f t="shared" si="11"/>
        <v>0</v>
      </c>
      <c r="AV17" s="6">
        <f t="shared" si="12"/>
        <v>0</v>
      </c>
      <c r="AW17" s="6">
        <f t="shared" si="13"/>
        <v>0</v>
      </c>
      <c r="AX17" s="6">
        <f t="shared" si="14"/>
        <v>11.033543333900901</v>
      </c>
      <c r="AY17" s="6">
        <f t="shared" si="15"/>
        <v>0</v>
      </c>
      <c r="AZ17" s="6">
        <f t="shared" si="16"/>
        <v>0</v>
      </c>
      <c r="BA17" s="6">
        <f t="shared" si="17"/>
        <v>0</v>
      </c>
      <c r="BB17" s="6">
        <f t="shared" si="18"/>
        <v>33.100630001702704</v>
      </c>
      <c r="BC17" s="6">
        <f t="shared" si="19"/>
        <v>0</v>
      </c>
    </row>
    <row r="18" spans="1:55" x14ac:dyDescent="0.2">
      <c r="A18" s="9" t="s">
        <v>43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1</v>
      </c>
      <c r="K18" s="11">
        <v>0</v>
      </c>
      <c r="L18" s="11">
        <v>1</v>
      </c>
      <c r="M18" s="11">
        <v>3</v>
      </c>
      <c r="N18" s="11">
        <v>0</v>
      </c>
      <c r="O18" s="11">
        <v>0</v>
      </c>
      <c r="P18" s="11">
        <v>0</v>
      </c>
      <c r="Q18" s="11">
        <v>3</v>
      </c>
      <c r="R18" s="11">
        <v>3</v>
      </c>
      <c r="S18" s="11">
        <v>3</v>
      </c>
      <c r="T18" s="11">
        <v>0</v>
      </c>
      <c r="U18" s="11">
        <v>9</v>
      </c>
      <c r="V18" s="4">
        <v>2</v>
      </c>
      <c r="X18">
        <v>1</v>
      </c>
      <c r="Y18">
        <v>1</v>
      </c>
      <c r="Z18">
        <v>5</v>
      </c>
      <c r="AB18">
        <v>3</v>
      </c>
      <c r="AC18" s="5">
        <f t="shared" si="0"/>
        <v>3</v>
      </c>
      <c r="AD18">
        <v>1</v>
      </c>
      <c r="AE18" s="5">
        <f t="shared" si="20"/>
        <v>6</v>
      </c>
      <c r="AF18" s="22">
        <f t="shared" si="21"/>
        <v>6.1297462966116125</v>
      </c>
      <c r="AG18" s="9">
        <v>6</v>
      </c>
      <c r="AJ18" s="6">
        <f t="shared" si="22"/>
        <v>0</v>
      </c>
      <c r="AK18" s="6">
        <f t="shared" si="1"/>
        <v>0</v>
      </c>
      <c r="AL18" s="6">
        <f t="shared" si="2"/>
        <v>0</v>
      </c>
      <c r="AM18" s="6">
        <f t="shared" si="3"/>
        <v>0</v>
      </c>
      <c r="AN18" s="6">
        <f t="shared" si="4"/>
        <v>0</v>
      </c>
      <c r="AO18" s="6">
        <f t="shared" si="5"/>
        <v>0</v>
      </c>
      <c r="AP18" s="6">
        <f t="shared" si="6"/>
        <v>0</v>
      </c>
      <c r="AQ18" s="6">
        <f t="shared" si="7"/>
        <v>0</v>
      </c>
      <c r="AR18" s="6">
        <f t="shared" si="8"/>
        <v>6.1297462966116125</v>
      </c>
      <c r="AS18" s="6">
        <f t="shared" si="9"/>
        <v>0</v>
      </c>
      <c r="AT18" s="6">
        <f t="shared" si="10"/>
        <v>6.1297462966116125</v>
      </c>
      <c r="AU18" s="6">
        <f t="shared" si="11"/>
        <v>18.389238889834836</v>
      </c>
      <c r="AV18" s="6">
        <f t="shared" si="12"/>
        <v>0</v>
      </c>
      <c r="AW18" s="6">
        <f t="shared" si="13"/>
        <v>0</v>
      </c>
      <c r="AX18" s="6">
        <f t="shared" si="14"/>
        <v>0</v>
      </c>
      <c r="AY18" s="6">
        <f t="shared" si="15"/>
        <v>18.389238889834836</v>
      </c>
      <c r="AZ18" s="6">
        <f t="shared" si="16"/>
        <v>18.389238889834836</v>
      </c>
      <c r="BA18" s="6">
        <f t="shared" si="17"/>
        <v>18.389238889834836</v>
      </c>
      <c r="BB18" s="6">
        <f t="shared" si="18"/>
        <v>0</v>
      </c>
      <c r="BC18" s="6">
        <f t="shared" si="19"/>
        <v>55.167716669504514</v>
      </c>
    </row>
    <row r="19" spans="1:55" x14ac:dyDescent="0.2">
      <c r="A19" s="7" t="s">
        <v>44</v>
      </c>
      <c r="AE19" s="19">
        <f>SUM(AE3:AE18)</f>
        <v>97.883333333333326</v>
      </c>
      <c r="AF19" s="21">
        <f>SUM(AF3:AF18)</f>
        <v>100.00000000000003</v>
      </c>
    </row>
    <row r="20" spans="1:55" x14ac:dyDescent="0.2">
      <c r="A20" s="7" t="s">
        <v>45</v>
      </c>
      <c r="B20" t="s">
        <v>46</v>
      </c>
      <c r="C20" t="s">
        <v>46</v>
      </c>
      <c r="D20" t="s">
        <v>46</v>
      </c>
      <c r="E20" t="s">
        <v>46</v>
      </c>
      <c r="F20" t="s">
        <v>46</v>
      </c>
      <c r="G20" t="s">
        <v>46</v>
      </c>
      <c r="H20" t="s">
        <v>46</v>
      </c>
      <c r="I20" t="s">
        <v>46</v>
      </c>
      <c r="J20" t="s">
        <v>47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46</v>
      </c>
      <c r="S20" t="s">
        <v>46</v>
      </c>
      <c r="T20" t="s">
        <v>46</v>
      </c>
      <c r="U20" t="s">
        <v>46</v>
      </c>
    </row>
    <row r="21" spans="1:55" x14ac:dyDescent="0.2">
      <c r="A21" s="7" t="s">
        <v>67</v>
      </c>
      <c r="B21" s="5">
        <f>SUM(AJ3:AJ18)</f>
        <v>103.69487485101311</v>
      </c>
      <c r="C21" s="5">
        <f t="shared" ref="C21:U21" si="23">SUM(AK3:AK18)</f>
        <v>88.370509109484075</v>
      </c>
      <c r="D21" s="5">
        <f t="shared" si="23"/>
        <v>107.61110165162609</v>
      </c>
      <c r="E21" s="5">
        <f t="shared" si="23"/>
        <v>77.643453090413757</v>
      </c>
      <c r="F21" s="5">
        <f>SUM(AN3:AN18)</f>
        <v>182.66643963902609</v>
      </c>
      <c r="G21" s="5">
        <f t="shared" si="23"/>
        <v>129.95062148816618</v>
      </c>
      <c r="H21" s="5">
        <f t="shared" si="23"/>
        <v>71.871275327771158</v>
      </c>
      <c r="I21" s="5">
        <f t="shared" si="23"/>
        <v>54.861229354673938</v>
      </c>
      <c r="J21" s="5">
        <f t="shared" si="23"/>
        <v>119.76843180657247</v>
      </c>
      <c r="K21" s="5">
        <f t="shared" si="23"/>
        <v>79.380214541120395</v>
      </c>
      <c r="L21" s="5">
        <f t="shared" si="23"/>
        <v>103.89919972756684</v>
      </c>
      <c r="M21" s="5">
        <f t="shared" si="23"/>
        <v>66.609909756512849</v>
      </c>
      <c r="N21" s="5">
        <f t="shared" si="23"/>
        <v>73.556955559339357</v>
      </c>
      <c r="O21" s="5">
        <f t="shared" si="23"/>
        <v>33.713604631363864</v>
      </c>
      <c r="P21" s="5">
        <f t="shared" si="23"/>
        <v>42.703899199727566</v>
      </c>
      <c r="Q21" s="5">
        <f t="shared" si="23"/>
        <v>43.674442363357741</v>
      </c>
      <c r="R21" s="5">
        <f t="shared" si="23"/>
        <v>43.674442363357741</v>
      </c>
      <c r="S21" s="5">
        <f t="shared" si="23"/>
        <v>43.674442363357741</v>
      </c>
      <c r="T21" s="5">
        <f t="shared" si="23"/>
        <v>33.100630001702704</v>
      </c>
      <c r="U21" s="5">
        <f t="shared" si="23"/>
        <v>62.063681253192577</v>
      </c>
      <c r="W21" s="8">
        <f>SUM(B21:U21)</f>
        <v>1562.4893580793459</v>
      </c>
    </row>
    <row r="22" spans="1:55" x14ac:dyDescent="0.2">
      <c r="A22" s="13" t="s">
        <v>68</v>
      </c>
      <c r="B22" s="13">
        <f>B21*100/$W$21</f>
        <v>6.6365171906500313</v>
      </c>
      <c r="C22" s="13">
        <f t="shared" ref="C22:U22" si="24">C21*100/$W$21</f>
        <v>5.6557511033618493</v>
      </c>
      <c r="D22" s="13">
        <f t="shared" si="24"/>
        <v>6.887157412957011</v>
      </c>
      <c r="E22" s="13">
        <f t="shared" si="24"/>
        <v>4.9692148422601221</v>
      </c>
      <c r="F22" s="13">
        <f t="shared" si="24"/>
        <v>11.690731760475131</v>
      </c>
      <c r="G22" s="13">
        <f t="shared" si="24"/>
        <v>8.3168964202037827</v>
      </c>
      <c r="H22" s="13">
        <f t="shared" si="24"/>
        <v>4.5997929493815732</v>
      </c>
      <c r="I22" s="13">
        <f t="shared" si="24"/>
        <v>3.5111425924916917</v>
      </c>
      <c r="J22" s="13">
        <f t="shared" si="24"/>
        <v>7.6652318422056354</v>
      </c>
      <c r="K22" s="13">
        <f t="shared" si="24"/>
        <v>5.0803683321527835</v>
      </c>
      <c r="L22" s="13">
        <f t="shared" si="24"/>
        <v>6.6495940718138744</v>
      </c>
      <c r="M22" s="13">
        <f t="shared" si="24"/>
        <v>4.2630632594126308</v>
      </c>
      <c r="N22" s="13">
        <f t="shared" si="24"/>
        <v>4.7076772189832736</v>
      </c>
      <c r="O22" s="13">
        <f t="shared" si="24"/>
        <v>2.1576853920339998</v>
      </c>
      <c r="P22" s="13">
        <f t="shared" si="24"/>
        <v>2.7330681632430669</v>
      </c>
      <c r="Q22" s="13">
        <f t="shared" si="24"/>
        <v>2.7951833487713182</v>
      </c>
      <c r="R22" s="13">
        <f t="shared" si="24"/>
        <v>2.7951833487713182</v>
      </c>
      <c r="S22" s="13">
        <f t="shared" si="24"/>
        <v>2.7951833487713182</v>
      </c>
      <c r="T22" s="13">
        <f>T21*100/$W$21</f>
        <v>2.1184547485424727</v>
      </c>
      <c r="U22" s="13">
        <f t="shared" si="24"/>
        <v>3.9721026535171369</v>
      </c>
      <c r="W22" s="23">
        <f>SUM(B22:U22)</f>
        <v>100.00000000000003</v>
      </c>
    </row>
    <row r="23" spans="1:55" x14ac:dyDescent="0.2">
      <c r="A23" s="14" t="s">
        <v>48</v>
      </c>
      <c r="B23" s="15">
        <v>6</v>
      </c>
      <c r="C23" s="15">
        <v>7</v>
      </c>
      <c r="D23" s="15">
        <v>4</v>
      </c>
      <c r="E23" s="15">
        <v>9</v>
      </c>
      <c r="F23" s="15">
        <v>1</v>
      </c>
      <c r="G23" s="15">
        <v>2</v>
      </c>
      <c r="H23" s="15">
        <v>11</v>
      </c>
      <c r="I23" s="15">
        <v>14</v>
      </c>
      <c r="J23" s="15">
        <v>3</v>
      </c>
      <c r="K23" s="15">
        <v>8</v>
      </c>
      <c r="L23" s="15">
        <v>5</v>
      </c>
      <c r="M23" s="15">
        <v>12</v>
      </c>
      <c r="N23" s="15">
        <v>10</v>
      </c>
      <c r="O23" s="15">
        <v>19</v>
      </c>
      <c r="P23" s="15">
        <v>18</v>
      </c>
      <c r="Q23" s="15">
        <v>15</v>
      </c>
      <c r="R23" s="15">
        <v>16</v>
      </c>
      <c r="S23" s="15">
        <v>17</v>
      </c>
      <c r="T23" s="15">
        <v>20</v>
      </c>
      <c r="U23" s="15">
        <v>13</v>
      </c>
    </row>
    <row r="24" spans="1:55" x14ac:dyDescent="0.2">
      <c r="A24" s="7" t="s">
        <v>49</v>
      </c>
      <c r="B24" t="s">
        <v>50</v>
      </c>
      <c r="C24" t="s">
        <v>51</v>
      </c>
      <c r="D24" t="s">
        <v>52</v>
      </c>
      <c r="E24" t="s">
        <v>53</v>
      </c>
      <c r="F24" t="s">
        <v>54</v>
      </c>
      <c r="G24" t="s">
        <v>55</v>
      </c>
      <c r="H24" t="s">
        <v>56</v>
      </c>
      <c r="I24" t="s">
        <v>57</v>
      </c>
      <c r="J24" t="s">
        <v>58</v>
      </c>
      <c r="K24" t="s">
        <v>52</v>
      </c>
      <c r="L24" t="s">
        <v>52</v>
      </c>
      <c r="M24" t="s">
        <v>52</v>
      </c>
      <c r="N24" t="s">
        <v>59</v>
      </c>
      <c r="O24" t="s">
        <v>54</v>
      </c>
      <c r="P24" t="s">
        <v>52</v>
      </c>
      <c r="Q24" t="s">
        <v>60</v>
      </c>
      <c r="R24" t="s">
        <v>60</v>
      </c>
      <c r="S24" t="s">
        <v>61</v>
      </c>
      <c r="T24" t="s">
        <v>54</v>
      </c>
      <c r="U24" t="s">
        <v>54</v>
      </c>
    </row>
    <row r="25" spans="1:55" x14ac:dyDescent="0.2">
      <c r="A25" s="7" t="s">
        <v>62</v>
      </c>
      <c r="B25">
        <v>1150</v>
      </c>
      <c r="C25">
        <v>650</v>
      </c>
      <c r="D25">
        <v>7</v>
      </c>
      <c r="E25">
        <v>900</v>
      </c>
      <c r="F25">
        <v>0</v>
      </c>
      <c r="G25">
        <v>200</v>
      </c>
      <c r="H25">
        <v>2.7</v>
      </c>
      <c r="I25">
        <v>200</v>
      </c>
      <c r="J25">
        <v>39.299999999999997</v>
      </c>
      <c r="K25">
        <v>4</v>
      </c>
      <c r="L25">
        <v>5</v>
      </c>
      <c r="M25">
        <v>6</v>
      </c>
      <c r="N25">
        <v>3.5</v>
      </c>
      <c r="O25">
        <v>0</v>
      </c>
      <c r="P25">
        <v>6</v>
      </c>
      <c r="Q25">
        <v>60</v>
      </c>
      <c r="R25">
        <v>2700</v>
      </c>
      <c r="S25">
        <v>2</v>
      </c>
      <c r="T25">
        <v>1</v>
      </c>
      <c r="U25">
        <v>0</v>
      </c>
    </row>
    <row r="26" spans="1:55" x14ac:dyDescent="0.2">
      <c r="A26" s="7" t="s">
        <v>63</v>
      </c>
      <c r="B26">
        <v>1000</v>
      </c>
      <c r="C26">
        <v>450</v>
      </c>
      <c r="D26">
        <v>10</v>
      </c>
      <c r="E26">
        <v>1100</v>
      </c>
      <c r="F26">
        <v>0</v>
      </c>
      <c r="G26">
        <v>450</v>
      </c>
      <c r="H26">
        <v>2.5</v>
      </c>
      <c r="I26">
        <v>220</v>
      </c>
      <c r="J26">
        <v>46.25</v>
      </c>
      <c r="K26">
        <v>4</v>
      </c>
      <c r="L26">
        <v>6</v>
      </c>
      <c r="M26">
        <v>8</v>
      </c>
      <c r="N26">
        <v>3.8</v>
      </c>
      <c r="O26">
        <v>0</v>
      </c>
      <c r="P26">
        <v>8</v>
      </c>
      <c r="Q26">
        <v>40</v>
      </c>
      <c r="R26">
        <v>2600</v>
      </c>
      <c r="S26">
        <v>1</v>
      </c>
      <c r="T26">
        <v>1</v>
      </c>
      <c r="U26">
        <v>0</v>
      </c>
    </row>
    <row r="27" spans="1:55" x14ac:dyDescent="0.2">
      <c r="A27" s="7" t="s">
        <v>64</v>
      </c>
      <c r="B27">
        <v>1050</v>
      </c>
      <c r="C27">
        <v>400</v>
      </c>
      <c r="D27">
        <v>8</v>
      </c>
      <c r="E27">
        <v>1050</v>
      </c>
      <c r="F27">
        <v>1</v>
      </c>
      <c r="G27">
        <v>500</v>
      </c>
      <c r="H27">
        <v>3</v>
      </c>
      <c r="I27">
        <v>200</v>
      </c>
      <c r="J27">
        <v>23.9</v>
      </c>
      <c r="K27">
        <v>8</v>
      </c>
      <c r="L27">
        <v>8</v>
      </c>
      <c r="M27">
        <v>7</v>
      </c>
      <c r="N27">
        <v>4.0999999999999996</v>
      </c>
      <c r="O27">
        <v>0</v>
      </c>
      <c r="P27">
        <v>6</v>
      </c>
      <c r="Q27">
        <v>45</v>
      </c>
      <c r="R27">
        <v>2200</v>
      </c>
      <c r="S27">
        <v>1</v>
      </c>
      <c r="T27">
        <v>1</v>
      </c>
      <c r="U27">
        <v>1</v>
      </c>
    </row>
    <row r="28" spans="1:55" x14ac:dyDescent="0.2">
      <c r="A28" s="17" t="s">
        <v>65</v>
      </c>
      <c r="B28" s="17">
        <v>1150</v>
      </c>
      <c r="C28" s="17">
        <v>650</v>
      </c>
      <c r="D28" s="17">
        <v>8</v>
      </c>
      <c r="E28" s="17">
        <v>1050</v>
      </c>
      <c r="F28" s="17">
        <v>1</v>
      </c>
      <c r="G28" s="17">
        <v>450</v>
      </c>
      <c r="H28" s="17">
        <v>2.7</v>
      </c>
      <c r="I28" s="17">
        <v>200</v>
      </c>
      <c r="J28" s="17">
        <v>40</v>
      </c>
      <c r="K28" s="17">
        <v>6</v>
      </c>
      <c r="L28" s="17">
        <v>6</v>
      </c>
      <c r="M28" s="17">
        <v>7</v>
      </c>
      <c r="N28" s="17">
        <v>4</v>
      </c>
      <c r="O28" s="17">
        <v>0</v>
      </c>
      <c r="P28" s="17">
        <v>6</v>
      </c>
      <c r="Q28" s="17">
        <v>50</v>
      </c>
      <c r="R28" s="17">
        <v>2600</v>
      </c>
      <c r="S28" s="17">
        <v>1</v>
      </c>
      <c r="T28" s="17">
        <v>1</v>
      </c>
      <c r="U28" s="17">
        <v>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baseColWidth="10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15:AG42 A1"/>
    </sheetView>
  </sheetViews>
  <sheetFormatPr baseColWidth="10"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Jimeno Bernal, Jorge</dc:creator>
  <cp:lastModifiedBy>Jimeno Bernal, Jorge</cp:lastModifiedBy>
  <dcterms:created xsi:type="dcterms:W3CDTF">2012-10-17T19:40:26Z</dcterms:created>
  <dcterms:modified xsi:type="dcterms:W3CDTF">2014-06-12T10:16:34Z</dcterms:modified>
</cp:coreProperties>
</file>